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olina Korgopolova\Desktop\"/>
    </mc:Choice>
  </mc:AlternateContent>
  <xr:revisionPtr revIDLastSave="0" documentId="13_ncr:1_{81AD5E70-C9D9-4DD9-A721-756B0B12AE1B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EN" sheetId="1" r:id="rId1"/>
  </sheet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3" i="1" l="1"/>
  <c r="H62" i="1"/>
  <c r="H61" i="1"/>
  <c r="H60" i="1"/>
  <c r="H59" i="1"/>
  <c r="H58" i="1"/>
  <c r="H57" i="1"/>
  <c r="H56" i="1"/>
  <c r="H55" i="1"/>
  <c r="H54" i="1"/>
  <c r="D87" i="1"/>
  <c r="D86" i="1"/>
  <c r="D85" i="1"/>
  <c r="D84" i="1"/>
  <c r="D83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J11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9" i="1"/>
  <c r="D73" i="1"/>
  <c r="E76" i="1" s="1"/>
  <c r="D78" i="1" s="1"/>
  <c r="D47" i="1"/>
  <c r="D65" i="1" l="1"/>
  <c r="G47" i="1"/>
  <c r="E47" i="1"/>
  <c r="F47" i="1"/>
  <c r="D88" i="1"/>
  <c r="D49" i="1" l="1"/>
  <c r="D50" i="1" s="1"/>
  <c r="D66" i="1" s="1"/>
  <c r="D79" i="1" s="1"/>
  <c r="D90" i="1" s="1"/>
  <c r="D91" i="1" s="1"/>
  <c r="D95" i="1" s="1"/>
  <c r="D96" i="1" s="1"/>
</calcChain>
</file>

<file path=xl/sharedStrings.xml><?xml version="1.0" encoding="utf-8"?>
<sst xmlns="http://schemas.openxmlformats.org/spreadsheetml/2006/main" count="106" uniqueCount="98">
  <si>
    <t>L.p.</t>
  </si>
  <si>
    <t xml:space="preserve">Horowitz / MSIDS  38 Point Symptom Checklist    </t>
  </si>
  <si>
    <t>This is a questionnaire to determine the probability of your having Lyme disease and other tick borne disorders.</t>
  </si>
  <si>
    <t>Section 1</t>
  </si>
  <si>
    <t>Think about how you have been feeling over the previous month and how often you have been bothered by the following:</t>
  </si>
  <si>
    <t>Frequency of symptoms</t>
  </si>
  <si>
    <t>Never</t>
  </si>
  <si>
    <t>Sometimes</t>
  </si>
  <si>
    <t>Most of the time</t>
  </si>
  <si>
    <t>All the time</t>
  </si>
  <si>
    <t>Not applicable</t>
  </si>
  <si>
    <t>Unexplained fevers, sweats, chills, or flushing</t>
  </si>
  <si>
    <t>Unexplained weight change.....Loss or Gain</t>
  </si>
  <si>
    <t>Fatigue, tiredness</t>
  </si>
  <si>
    <t>Unexplained hair loss</t>
  </si>
  <si>
    <t>Swollen glands</t>
  </si>
  <si>
    <t>Sore throat</t>
  </si>
  <si>
    <t>Testicular pain / Pelvic Pain</t>
  </si>
  <si>
    <t>Unexplained menstrual irregularity</t>
  </si>
  <si>
    <t>Unexplained breast milk production, breast pain</t>
  </si>
  <si>
    <t>Irritable bladder or bladder dysfunction</t>
  </si>
  <si>
    <t>Sexual dysfunction / loss of libido</t>
  </si>
  <si>
    <t>Upset stomach</t>
  </si>
  <si>
    <t>Change in bowel function (Constipation or Diarrhea)</t>
  </si>
  <si>
    <t>Chest pain or Rib soreness</t>
  </si>
  <si>
    <t>Shortness of Breath / Cough</t>
  </si>
  <si>
    <t>Heart palpitations, pulse skips, heart block</t>
  </si>
  <si>
    <t>History of Heart Murmur or Valve Prolapse</t>
  </si>
  <si>
    <t>Joint pain or Swelling</t>
  </si>
  <si>
    <t>Stiffness of the neck or back</t>
  </si>
  <si>
    <t>Muscle pain or cramps</t>
  </si>
  <si>
    <t>Twitching of the face or other muscles</t>
  </si>
  <si>
    <t>Headaches</t>
  </si>
  <si>
    <t>Neck cracks or Neck Stiffness</t>
  </si>
  <si>
    <t>Tingling, numbness, burning or stabbing sensations</t>
  </si>
  <si>
    <t>Facial Paralysis (Bells Palsy)</t>
  </si>
  <si>
    <t>Eyes/Vision – Double, Blurry</t>
  </si>
  <si>
    <t>Ears / Hearing – Buzzing, Ringing, Ear Pain</t>
  </si>
  <si>
    <t>Increased motion sickness, vertigo</t>
  </si>
  <si>
    <t>Lightheadedness, poor balance, difficulty walking</t>
  </si>
  <si>
    <t>Tremors</t>
  </si>
  <si>
    <t>Confusion, difficulty thinking</t>
  </si>
  <si>
    <t>Difficulty with concentration or reading</t>
  </si>
  <si>
    <t>Forgetfulness, poor short term memory</t>
  </si>
  <si>
    <t>Disorientation; getting lost, going to wrong places</t>
  </si>
  <si>
    <t>Difficulty with speech or writing</t>
  </si>
  <si>
    <t>Mood swings, irritability, depression</t>
  </si>
  <si>
    <t>Disturbed sleep – Too Much, Too Little, Early Awake</t>
  </si>
  <si>
    <t>Exaggerated symptoms or worse hangover from alcohol</t>
  </si>
  <si>
    <t xml:space="preserve">Score of Section I: </t>
  </si>
  <si>
    <t>Section II</t>
  </si>
  <si>
    <r>
      <t xml:space="preserve">Your answer
</t>
    </r>
    <r>
      <rPr>
        <b/>
        <sz val="10"/>
        <rFont val="Calibri"/>
        <family val="2"/>
        <charset val="238"/>
      </rPr>
      <t>'yes' or 'no'</t>
    </r>
  </si>
  <si>
    <t>Your score</t>
  </si>
  <si>
    <t>You have had a tick bite with no rash or flu-like symptoms</t>
  </si>
  <si>
    <t>You have had a tick bite, an Erythema migrans or undefined rash, followed by flu-like symptoms</t>
  </si>
  <si>
    <t>You live in what is considered a Lyme endemic area</t>
  </si>
  <si>
    <t>You have a family member diagnosed with Lyme and/or tick borne infections</t>
  </si>
  <si>
    <t>You experience migratory muscle pai</t>
  </si>
  <si>
    <t>You experience migratory joint pain</t>
  </si>
  <si>
    <t>You experience tingling/burning/numbness that migrates and/or comes and goes</t>
  </si>
  <si>
    <t>You have received a prior diagnosis of Chronic Fatigue Syndrome or Fibromyalgia</t>
  </si>
  <si>
    <t>You have had a positive Lyme test (ELISA, Western Blot, PCR)</t>
  </si>
  <si>
    <t>Score of Section II:</t>
  </si>
  <si>
    <t>Section III</t>
  </si>
  <si>
    <t xml:space="preserve">Ongoing  score: </t>
  </si>
  <si>
    <t xml:space="preserve">Ongoing score: </t>
  </si>
  <si>
    <t>How many days during the past 30 days was your physical health not good?</t>
  </si>
  <si>
    <t xml:space="preserve">How many days during the past 30 days was your mental health not good? </t>
  </si>
  <si>
    <t>Number of days</t>
  </si>
  <si>
    <t>Please write the relevant number of days in column 'Number of days'</t>
  </si>
  <si>
    <t>days</t>
  </si>
  <si>
    <t>Description</t>
  </si>
  <si>
    <r>
      <t xml:space="preserve">Please answer 'yes' or 'no' in column </t>
    </r>
    <r>
      <rPr>
        <b/>
        <i/>
        <sz val="10"/>
        <color rgb="FFFF0000"/>
        <rFont val="Calibri"/>
        <family val="2"/>
        <charset val="238"/>
      </rPr>
      <t>'Your answer'
'</t>
    </r>
    <r>
      <rPr>
        <i/>
        <sz val="10"/>
        <color rgb="FFFF0000"/>
        <rFont val="Calibri"/>
        <family val="2"/>
        <charset val="238"/>
      </rPr>
      <t xml:space="preserve">Your score' </t>
    </r>
    <r>
      <rPr>
        <i/>
        <sz val="10"/>
        <rFont val="Calibri"/>
        <family val="2"/>
        <charset val="238"/>
      </rPr>
      <t xml:space="preserve">will be calculated automatically in the column 'Your points') </t>
    </r>
  </si>
  <si>
    <t>Score of Section III:</t>
  </si>
  <si>
    <t>Ongoing score:</t>
  </si>
  <si>
    <t>Points that will be added to your ongoing score for number of days provided in the table above</t>
  </si>
  <si>
    <t>Your points</t>
  </si>
  <si>
    <t>0-5 days = 1 point / 6-12 days = 2 points / 13-20 days = 3 points / 21-30 days = 4 points</t>
  </si>
  <si>
    <t>Section IV</t>
  </si>
  <si>
    <t>Section IV is filled automatically based on your answers in Section I</t>
  </si>
  <si>
    <t>Fatigue</t>
  </si>
  <si>
    <t>Score of Section IV:</t>
  </si>
  <si>
    <t>Finale score</t>
  </si>
  <si>
    <t>Your finale score:</t>
  </si>
  <si>
    <t>Compare it to the scale used by Dr. Horowitz</t>
  </si>
  <si>
    <t xml:space="preserve">Tick-Borne Illness is Not Likely </t>
  </si>
  <si>
    <r>
      <t xml:space="preserve">0 - 24           </t>
    </r>
    <r>
      <rPr>
        <b/>
        <sz val="10"/>
        <color indexed="8"/>
        <rFont val="Symbol"/>
        <family val="1"/>
        <charset val="2"/>
      </rPr>
      <t>®</t>
    </r>
    <r>
      <rPr>
        <b/>
        <sz val="10"/>
        <color indexed="8"/>
        <rFont val="Calibri"/>
        <family val="2"/>
        <charset val="238"/>
      </rPr>
      <t xml:space="preserve"> </t>
    </r>
  </si>
  <si>
    <t>Tick-Borne Illness is Possible</t>
  </si>
  <si>
    <r>
      <t xml:space="preserve">25 - 44         </t>
    </r>
    <r>
      <rPr>
        <b/>
        <sz val="10"/>
        <color indexed="8"/>
        <rFont val="Symbol"/>
        <family val="1"/>
        <charset val="2"/>
      </rPr>
      <t>®</t>
    </r>
    <r>
      <rPr>
        <b/>
        <sz val="10"/>
        <color indexed="8"/>
        <rFont val="Calibri"/>
        <family val="2"/>
        <charset val="238"/>
      </rPr>
      <t xml:space="preserve">  </t>
    </r>
  </si>
  <si>
    <t xml:space="preserve">Tick-Borne Illness is Probable </t>
  </si>
  <si>
    <r>
      <t xml:space="preserve">45 - 62          </t>
    </r>
    <r>
      <rPr>
        <b/>
        <sz val="10"/>
        <color indexed="8"/>
        <rFont val="Symbol"/>
        <family val="1"/>
        <charset val="2"/>
      </rPr>
      <t>®</t>
    </r>
    <r>
      <rPr>
        <b/>
        <sz val="10"/>
        <color indexed="8"/>
        <rFont val="Calibri"/>
        <family val="2"/>
        <charset val="238"/>
      </rPr>
      <t xml:space="preserve">  </t>
    </r>
  </si>
  <si>
    <t>Tick-Borne Illness is Highly Probable</t>
  </si>
  <si>
    <r>
      <t xml:space="preserve">63 i więcej   </t>
    </r>
    <r>
      <rPr>
        <b/>
        <sz val="10"/>
        <color indexed="8"/>
        <rFont val="Symbol"/>
        <family val="1"/>
        <charset val="2"/>
      </rPr>
      <t>®</t>
    </r>
    <r>
      <rPr>
        <b/>
        <sz val="10"/>
        <color indexed="8"/>
        <rFont val="Calibri"/>
        <family val="2"/>
        <charset val="238"/>
      </rPr>
      <t xml:space="preserve">  </t>
    </r>
  </si>
  <si>
    <t>Your name and surname:</t>
  </si>
  <si>
    <t>Date:</t>
  </si>
  <si>
    <r>
      <t xml:space="preserve">Put </t>
    </r>
    <r>
      <rPr>
        <i/>
        <sz val="10"/>
        <color rgb="FFFF0000"/>
        <rFont val="Calibri"/>
        <family val="2"/>
        <charset val="238"/>
      </rPr>
      <t xml:space="preserve">'X' </t>
    </r>
    <r>
      <rPr>
        <i/>
        <sz val="10"/>
        <color indexed="8"/>
        <rFont val="Calibri"/>
        <family val="2"/>
        <charset val="238"/>
      </rPr>
      <t>in relevant column below</t>
    </r>
  </si>
  <si>
    <t>You have received a prior diagnosis of a non specific autoimmune disorder (Lupus, MS, Rheumatoid Arthritis)</t>
  </si>
  <si>
    <r>
      <rPr>
        <sz val="10"/>
        <color indexed="8"/>
        <rFont val="Calibri"/>
        <family val="2"/>
        <charset val="238"/>
      </rPr>
      <t xml:space="preserve">According with Horowitz questionnaire scoring, tick-borne disease in your case is </t>
    </r>
    <r>
      <rPr>
        <b/>
        <sz val="10"/>
        <color indexed="8"/>
        <rFont val="Calibri"/>
        <family val="2"/>
        <charset val="238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</si>
</sst>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indexed="8"/>
      <name val="Verdana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00B0F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11.5"/>
      <color indexed="8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Symbol"/>
      <family val="1"/>
      <charset val="2"/>
    </font>
    <font>
      <b/>
      <sz val="8"/>
      <color rgb="FF222222"/>
      <name val="Arial"/>
      <family val="2"/>
      <charset val="238"/>
    </font>
    <font>
      <b/>
      <i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rgb="FFFF0000"/>
      <name val="Calibri"/>
      <family val="2"/>
      <charset val="238"/>
    </font>
    <font>
      <u/>
      <sz val="12"/>
      <color theme="10"/>
      <name val="Verdana"/>
      <family val="2"/>
      <charset val="238"/>
    </font>
    <font>
      <u/>
      <sz val="12"/>
      <color theme="1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9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53">
    <xf numFmtId="0" fontId="0" fillId="0" borderId="0" applyNumberFormat="0" applyFill="0" applyBorder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2" fillId="0" borderId="0" applyNumberFormat="0" applyFill="0" applyBorder="0" applyAlignment="0" applyProtection="0">
      <alignment vertical="top" wrapText="1"/>
    </xf>
    <xf numFmtId="0" fontId="23" fillId="0" borderId="0" applyNumberFormat="0" applyFill="0" applyBorder="0" applyAlignment="0" applyProtection="0">
      <alignment vertical="top" wrapText="1"/>
    </xf>
  </cellStyleXfs>
  <cellXfs count="188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/>
    <xf numFmtId="0" fontId="2" fillId="0" borderId="0" xfId="0" applyFont="1" applyAlignment="1">
      <alignment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Font="1" applyAlignment="1">
      <alignment vertical="top" wrapText="1"/>
    </xf>
    <xf numFmtId="0" fontId="1" fillId="0" borderId="2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 vertical="top"/>
    </xf>
    <xf numFmtId="0" fontId="2" fillId="5" borderId="8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5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1" fontId="2" fillId="0" borderId="0" xfId="0" applyNumberFormat="1" applyFont="1" applyBorder="1" applyAlignment="1"/>
    <xf numFmtId="1" fontId="2" fillId="0" borderId="16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1" fontId="2" fillId="0" borderId="6" xfId="0" applyNumberFormat="1" applyFont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/>
    </xf>
    <xf numFmtId="0" fontId="2" fillId="0" borderId="21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" fillId="0" borderId="23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vertical="center"/>
    </xf>
    <xf numFmtId="1" fontId="3" fillId="0" borderId="2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/>
    <xf numFmtId="1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1" fillId="0" borderId="0" xfId="0" applyFont="1" applyBorder="1" applyAlignment="1"/>
    <xf numFmtId="1" fontId="1" fillId="0" borderId="0" xfId="0" applyNumberFormat="1" applyFont="1" applyBorder="1" applyAlignment="1"/>
    <xf numFmtId="0" fontId="2" fillId="5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center"/>
    </xf>
    <xf numFmtId="1" fontId="1" fillId="4" borderId="20" xfId="0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left"/>
    </xf>
    <xf numFmtId="0" fontId="2" fillId="0" borderId="18" xfId="0" applyFont="1" applyBorder="1" applyAlignment="1"/>
    <xf numFmtId="1" fontId="7" fillId="0" borderId="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left"/>
    </xf>
    <xf numFmtId="0" fontId="2" fillId="0" borderId="23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" fontId="3" fillId="0" borderId="18" xfId="0" applyNumberFormat="1" applyFont="1" applyBorder="1" applyAlignment="1"/>
    <xf numFmtId="0" fontId="1" fillId="0" borderId="23" xfId="0" applyNumberFormat="1" applyFont="1" applyBorder="1" applyAlignment="1">
      <alignment horizontal="left"/>
    </xf>
    <xf numFmtId="1" fontId="3" fillId="0" borderId="23" xfId="0" applyNumberFormat="1" applyFont="1" applyBorder="1" applyAlignment="1"/>
    <xf numFmtId="1" fontId="1" fillId="0" borderId="23" xfId="0" applyNumberFormat="1" applyFont="1" applyBorder="1" applyAlignment="1"/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/>
    <xf numFmtId="0" fontId="2" fillId="0" borderId="23" xfId="0" applyNumberFormat="1" applyFont="1" applyBorder="1" applyAlignment="1"/>
    <xf numFmtId="1" fontId="2" fillId="0" borderId="23" xfId="0" applyNumberFormat="1" applyFont="1" applyBorder="1" applyAlignment="1"/>
    <xf numFmtId="1" fontId="2" fillId="0" borderId="2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3" xfId="0" applyNumberFormat="1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" fontId="1" fillId="4" borderId="8" xfId="0" applyNumberFormat="1" applyFont="1" applyFill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49" fontId="1" fillId="0" borderId="18" xfId="0" applyNumberFormat="1" applyFont="1" applyBorder="1" applyAlignment="1"/>
    <xf numFmtId="49" fontId="1" fillId="0" borderId="33" xfId="0" applyNumberFormat="1" applyFont="1" applyBorder="1" applyAlignment="1"/>
    <xf numFmtId="49" fontId="2" fillId="0" borderId="1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/>
    </xf>
    <xf numFmtId="0" fontId="16" fillId="5" borderId="1" xfId="0" applyNumberFormat="1" applyFont="1" applyFill="1" applyBorder="1" applyAlignment="1">
      <alignment horizontal="left" vertical="center"/>
    </xf>
    <xf numFmtId="0" fontId="2" fillId="5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26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5" fillId="4" borderId="3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16" fillId="5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top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1" fontId="15" fillId="0" borderId="11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/>
    </xf>
    <xf numFmtId="0" fontId="8" fillId="3" borderId="20" xfId="0" applyNumberFormat="1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24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0" fontId="8" fillId="3" borderId="25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2" fillId="3" borderId="17" xfId="0" applyNumberFormat="1" applyFont="1" applyFill="1" applyBorder="1" applyAlignment="1">
      <alignment horizontal="center" vertical="center"/>
    </xf>
    <xf numFmtId="0" fontId="12" fillId="3" borderId="18" xfId="0" applyNumberFormat="1" applyFont="1" applyFill="1" applyBorder="1" applyAlignment="1">
      <alignment horizontal="center" vertical="center"/>
    </xf>
    <xf numFmtId="0" fontId="12" fillId="3" borderId="30" xfId="0" applyNumberFormat="1" applyFont="1" applyFill="1" applyBorder="1" applyAlignment="1">
      <alignment horizontal="center" vertical="center"/>
    </xf>
  </cellXfs>
  <cellStyles count="5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8D8D8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X105"/>
  <sheetViews>
    <sheetView showGridLines="0" tabSelected="1" topLeftCell="A46" zoomScale="120" zoomScaleNormal="120" zoomScalePageLayoutView="150" workbookViewId="0">
      <selection activeCell="E105" sqref="E105:F105"/>
    </sheetView>
  </sheetViews>
  <sheetFormatPr defaultColWidth="40.5" defaultRowHeight="13.15" customHeight="1" x14ac:dyDescent="0.2"/>
  <cols>
    <col min="1" max="1" width="2.796875" style="4" customWidth="1"/>
    <col min="2" max="2" width="4.796875" style="30" customWidth="1"/>
    <col min="3" max="3" width="43.59765625" style="3" bestFit="1" customWidth="1"/>
    <col min="4" max="8" width="10.796875" style="3" customWidth="1"/>
    <col min="9" max="258" width="3.796875" style="3" customWidth="1"/>
    <col min="259" max="262" width="3.796875" style="4" customWidth="1"/>
    <col min="263" max="16384" width="40.5" style="4"/>
  </cols>
  <sheetData>
    <row r="1" spans="2:258" ht="13.15" customHeight="1" x14ac:dyDescent="0.2">
      <c r="I1" s="37"/>
      <c r="J1" s="37"/>
      <c r="K1" s="37"/>
      <c r="L1" s="37"/>
      <c r="M1" s="37"/>
    </row>
    <row r="2" spans="2:258" s="2" customFormat="1" ht="30" customHeight="1" x14ac:dyDescent="0.2">
      <c r="B2" s="160" t="s">
        <v>1</v>
      </c>
      <c r="C2" s="160"/>
      <c r="D2" s="160"/>
      <c r="E2" s="160"/>
      <c r="F2" s="160"/>
      <c r="G2" s="160"/>
      <c r="H2" s="160"/>
      <c r="I2" s="38"/>
      <c r="J2" s="38"/>
      <c r="K2" s="38"/>
      <c r="L2" s="38"/>
      <c r="M2" s="3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</row>
    <row r="3" spans="2:258" s="2" customFormat="1" ht="16.899999999999999" customHeight="1" x14ac:dyDescent="0.2">
      <c r="B3" s="161" t="s">
        <v>2</v>
      </c>
      <c r="C3" s="161"/>
      <c r="D3" s="161"/>
      <c r="E3" s="161"/>
      <c r="F3" s="161"/>
      <c r="G3" s="161"/>
      <c r="H3" s="161"/>
      <c r="I3" s="31"/>
      <c r="J3" s="31"/>
      <c r="K3" s="31"/>
      <c r="L3" s="31"/>
      <c r="M3" s="3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</row>
    <row r="4" spans="2:258" s="2" customFormat="1" ht="16.899999999999999" customHeight="1" thickBot="1" x14ac:dyDescent="0.25">
      <c r="B4" s="29"/>
      <c r="C4" s="33"/>
      <c r="D4" s="34"/>
      <c r="E4" s="35"/>
      <c r="F4" s="35"/>
      <c r="G4" s="35"/>
      <c r="H4" s="35"/>
      <c r="I4" s="31"/>
      <c r="J4" s="31"/>
      <c r="K4" s="31"/>
      <c r="L4" s="31"/>
      <c r="M4" s="3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</row>
    <row r="5" spans="2:258" s="2" customFormat="1" ht="16.5" customHeight="1" x14ac:dyDescent="0.2">
      <c r="B5" s="180" t="s">
        <v>3</v>
      </c>
      <c r="C5" s="181"/>
      <c r="D5" s="181"/>
      <c r="E5" s="181"/>
      <c r="F5" s="181"/>
      <c r="G5" s="181"/>
      <c r="H5" s="182"/>
      <c r="I5" s="31"/>
      <c r="J5" s="31"/>
      <c r="K5" s="31"/>
      <c r="L5" s="31"/>
      <c r="M5" s="3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</row>
    <row r="6" spans="2:258" s="2" customFormat="1" ht="16.899999999999999" customHeight="1" x14ac:dyDescent="0.2">
      <c r="B6" s="163" t="s">
        <v>4</v>
      </c>
      <c r="C6" s="164"/>
      <c r="D6" s="164"/>
      <c r="E6" s="164"/>
      <c r="F6" s="164"/>
      <c r="G6" s="164"/>
      <c r="H6" s="165"/>
      <c r="I6" s="31"/>
      <c r="J6" s="31"/>
      <c r="K6" s="31"/>
      <c r="L6" s="31"/>
      <c r="M6" s="3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</row>
    <row r="7" spans="2:258" ht="26.25" customHeight="1" thickBot="1" x14ac:dyDescent="0.25">
      <c r="B7" s="137" t="s">
        <v>95</v>
      </c>
      <c r="C7" s="138"/>
      <c r="D7" s="138"/>
      <c r="E7" s="138"/>
      <c r="F7" s="138"/>
      <c r="G7" s="138"/>
      <c r="H7" s="139"/>
      <c r="I7" s="39"/>
      <c r="J7" s="39"/>
      <c r="K7" s="39"/>
      <c r="L7" s="39"/>
      <c r="M7" s="39"/>
    </row>
    <row r="8" spans="2:258" s="8" customFormat="1" ht="12.75" x14ac:dyDescent="0.2">
      <c r="B8" s="50" t="s">
        <v>0</v>
      </c>
      <c r="C8" s="51" t="s">
        <v>5</v>
      </c>
      <c r="D8" s="5" t="s">
        <v>6</v>
      </c>
      <c r="E8" s="5" t="s">
        <v>7</v>
      </c>
      <c r="F8" s="6" t="s">
        <v>8</v>
      </c>
      <c r="G8" s="5" t="s">
        <v>9</v>
      </c>
      <c r="H8" s="52" t="s">
        <v>10</v>
      </c>
      <c r="I8" s="36"/>
      <c r="J8" s="36"/>
      <c r="K8" s="36"/>
      <c r="L8" s="36"/>
      <c r="M8" s="3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</row>
    <row r="9" spans="2:258" s="2" customFormat="1" ht="16.899999999999999" customHeight="1" x14ac:dyDescent="0.2">
      <c r="B9" s="49">
        <v>1</v>
      </c>
      <c r="C9" s="14" t="s">
        <v>11</v>
      </c>
      <c r="D9" s="121"/>
      <c r="E9" s="122"/>
      <c r="F9" s="122"/>
      <c r="G9" s="122"/>
      <c r="H9" s="123"/>
      <c r="I9" s="75" t="str">
        <f>IF(E9="X","1","0")</f>
        <v>0</v>
      </c>
      <c r="J9" s="75" t="str">
        <f>IF(F9="X","2","0")</f>
        <v>0</v>
      </c>
      <c r="K9" s="75" t="str">
        <f>IF(G9="X","3","0")</f>
        <v>0</v>
      </c>
      <c r="L9" s="31"/>
      <c r="M9" s="3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</row>
    <row r="10" spans="2:258" s="2" customFormat="1" ht="16.899999999999999" customHeight="1" x14ac:dyDescent="0.2">
      <c r="B10" s="43">
        <v>2</v>
      </c>
      <c r="C10" s="15" t="s">
        <v>12</v>
      </c>
      <c r="D10" s="124"/>
      <c r="E10" s="124"/>
      <c r="F10" s="124"/>
      <c r="G10" s="124"/>
      <c r="H10" s="125"/>
      <c r="I10" s="75" t="str">
        <f t="shared" ref="I10:I46" si="0">IF(E10="X","1","0")</f>
        <v>0</v>
      </c>
      <c r="J10" s="75" t="str">
        <f t="shared" ref="J10:J46" si="1">IF(F10="X","2","0")</f>
        <v>0</v>
      </c>
      <c r="K10" s="75" t="str">
        <f t="shared" ref="K10:K46" si="2">IF(G10="X","3","0")</f>
        <v>0</v>
      </c>
      <c r="L10" s="31"/>
      <c r="M10" s="3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</row>
    <row r="11" spans="2:258" s="2" customFormat="1" ht="16.899999999999999" customHeight="1" x14ac:dyDescent="0.2">
      <c r="B11" s="42">
        <v>3</v>
      </c>
      <c r="C11" s="16" t="s">
        <v>13</v>
      </c>
      <c r="D11" s="126"/>
      <c r="E11" s="126"/>
      <c r="F11" s="126"/>
      <c r="G11" s="126"/>
      <c r="H11" s="127"/>
      <c r="I11" s="75" t="str">
        <f t="shared" si="0"/>
        <v>0</v>
      </c>
      <c r="J11" s="75" t="str">
        <f>IF(F11="X","2","0")</f>
        <v>0</v>
      </c>
      <c r="K11" s="75" t="str">
        <f t="shared" si="2"/>
        <v>0</v>
      </c>
      <c r="L11" s="31"/>
      <c r="M11" s="3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</row>
    <row r="12" spans="2:258" s="2" customFormat="1" ht="16.899999999999999" customHeight="1" x14ac:dyDescent="0.2">
      <c r="B12" s="43">
        <v>4</v>
      </c>
      <c r="C12" s="15" t="s">
        <v>14</v>
      </c>
      <c r="D12" s="124"/>
      <c r="E12" s="124"/>
      <c r="F12" s="124"/>
      <c r="G12" s="124"/>
      <c r="H12" s="125"/>
      <c r="I12" s="75" t="str">
        <f t="shared" si="0"/>
        <v>0</v>
      </c>
      <c r="J12" s="75" t="str">
        <f t="shared" si="1"/>
        <v>0</v>
      </c>
      <c r="K12" s="75" t="str">
        <f t="shared" si="2"/>
        <v>0</v>
      </c>
      <c r="L12" s="31"/>
      <c r="M12" s="3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</row>
    <row r="13" spans="2:258" s="2" customFormat="1" ht="16.899999999999999" customHeight="1" x14ac:dyDescent="0.2">
      <c r="B13" s="42">
        <v>5</v>
      </c>
      <c r="C13" s="104" t="s">
        <v>15</v>
      </c>
      <c r="D13" s="126"/>
      <c r="E13" s="126"/>
      <c r="F13" s="126"/>
      <c r="G13" s="126"/>
      <c r="H13" s="127"/>
      <c r="I13" s="75" t="str">
        <f t="shared" si="0"/>
        <v>0</v>
      </c>
      <c r="J13" s="75" t="str">
        <f t="shared" si="1"/>
        <v>0</v>
      </c>
      <c r="K13" s="75" t="str">
        <f t="shared" si="2"/>
        <v>0</v>
      </c>
      <c r="L13" s="31"/>
      <c r="M13" s="3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</row>
    <row r="14" spans="2:258" s="2" customFormat="1" ht="16.899999999999999" customHeight="1" x14ac:dyDescent="0.2">
      <c r="B14" s="43">
        <v>6</v>
      </c>
      <c r="C14" s="105" t="s">
        <v>16</v>
      </c>
      <c r="D14" s="124"/>
      <c r="E14" s="124"/>
      <c r="F14" s="124"/>
      <c r="G14" s="124"/>
      <c r="H14" s="125"/>
      <c r="I14" s="75" t="str">
        <f t="shared" si="0"/>
        <v>0</v>
      </c>
      <c r="J14" s="75" t="str">
        <f t="shared" si="1"/>
        <v>0</v>
      </c>
      <c r="K14" s="75" t="str">
        <f t="shared" si="2"/>
        <v>0</v>
      </c>
      <c r="L14" s="31"/>
      <c r="M14" s="3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</row>
    <row r="15" spans="2:258" s="2" customFormat="1" ht="16.899999999999999" customHeight="1" x14ac:dyDescent="0.2">
      <c r="B15" s="42">
        <v>7</v>
      </c>
      <c r="C15" s="104" t="s">
        <v>17</v>
      </c>
      <c r="D15" s="126"/>
      <c r="E15" s="126"/>
      <c r="F15" s="126"/>
      <c r="G15" s="126"/>
      <c r="H15" s="127"/>
      <c r="I15" s="75" t="str">
        <f t="shared" si="0"/>
        <v>0</v>
      </c>
      <c r="J15" s="75" t="str">
        <f t="shared" si="1"/>
        <v>0</v>
      </c>
      <c r="K15" s="75" t="str">
        <f t="shared" si="2"/>
        <v>0</v>
      </c>
      <c r="L15" s="31"/>
      <c r="M15" s="3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</row>
    <row r="16" spans="2:258" s="2" customFormat="1" ht="16.899999999999999" customHeight="1" x14ac:dyDescent="0.2">
      <c r="B16" s="43">
        <v>8</v>
      </c>
      <c r="C16" s="105" t="s">
        <v>18</v>
      </c>
      <c r="D16" s="124"/>
      <c r="E16" s="124"/>
      <c r="F16" s="124"/>
      <c r="G16" s="124"/>
      <c r="H16" s="125"/>
      <c r="I16" s="75" t="str">
        <f t="shared" si="0"/>
        <v>0</v>
      </c>
      <c r="J16" s="75" t="str">
        <f t="shared" si="1"/>
        <v>0</v>
      </c>
      <c r="K16" s="75" t="str">
        <f t="shared" si="2"/>
        <v>0</v>
      </c>
      <c r="L16" s="31"/>
      <c r="M16" s="3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</row>
    <row r="17" spans="2:258" s="2" customFormat="1" ht="16.899999999999999" customHeight="1" x14ac:dyDescent="0.2">
      <c r="B17" s="42">
        <v>9</v>
      </c>
      <c r="C17" s="104" t="s">
        <v>19</v>
      </c>
      <c r="D17" s="126"/>
      <c r="E17" s="126"/>
      <c r="F17" s="126"/>
      <c r="G17" s="126"/>
      <c r="H17" s="127"/>
      <c r="I17" s="75" t="str">
        <f t="shared" si="0"/>
        <v>0</v>
      </c>
      <c r="J17" s="75" t="str">
        <f t="shared" si="1"/>
        <v>0</v>
      </c>
      <c r="K17" s="75" t="str">
        <f t="shared" si="2"/>
        <v>0</v>
      </c>
      <c r="L17" s="31"/>
      <c r="M17" s="3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</row>
    <row r="18" spans="2:258" s="2" customFormat="1" ht="16.899999999999999" customHeight="1" x14ac:dyDescent="0.2">
      <c r="B18" s="43">
        <v>10</v>
      </c>
      <c r="C18" s="105" t="s">
        <v>20</v>
      </c>
      <c r="D18" s="124"/>
      <c r="E18" s="124"/>
      <c r="F18" s="124"/>
      <c r="G18" s="124"/>
      <c r="H18" s="125"/>
      <c r="I18" s="75" t="str">
        <f t="shared" si="0"/>
        <v>0</v>
      </c>
      <c r="J18" s="75" t="str">
        <f t="shared" si="1"/>
        <v>0</v>
      </c>
      <c r="K18" s="75" t="str">
        <f t="shared" si="2"/>
        <v>0</v>
      </c>
      <c r="L18" s="31"/>
      <c r="M18" s="3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</row>
    <row r="19" spans="2:258" s="2" customFormat="1" ht="16.899999999999999" customHeight="1" x14ac:dyDescent="0.2">
      <c r="B19" s="42">
        <v>11</v>
      </c>
      <c r="C19" s="104" t="s">
        <v>21</v>
      </c>
      <c r="D19" s="126"/>
      <c r="E19" s="126"/>
      <c r="F19" s="126"/>
      <c r="G19" s="126"/>
      <c r="H19" s="127"/>
      <c r="I19" s="75" t="str">
        <f t="shared" si="0"/>
        <v>0</v>
      </c>
      <c r="J19" s="75" t="str">
        <f t="shared" si="1"/>
        <v>0</v>
      </c>
      <c r="K19" s="75" t="str">
        <f t="shared" si="2"/>
        <v>0</v>
      </c>
      <c r="L19" s="31"/>
      <c r="M19" s="3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</row>
    <row r="20" spans="2:258" s="2" customFormat="1" ht="16.899999999999999" customHeight="1" x14ac:dyDescent="0.2">
      <c r="B20" s="43">
        <v>12</v>
      </c>
      <c r="C20" s="105" t="s">
        <v>22</v>
      </c>
      <c r="D20" s="124"/>
      <c r="E20" s="124"/>
      <c r="F20" s="124"/>
      <c r="G20" s="124"/>
      <c r="H20" s="125"/>
      <c r="I20" s="75" t="str">
        <f t="shared" si="0"/>
        <v>0</v>
      </c>
      <c r="J20" s="75" t="str">
        <f t="shared" si="1"/>
        <v>0</v>
      </c>
      <c r="K20" s="75" t="str">
        <f t="shared" si="2"/>
        <v>0</v>
      </c>
      <c r="L20" s="31"/>
      <c r="M20" s="3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</row>
    <row r="21" spans="2:258" s="2" customFormat="1" ht="16.899999999999999" customHeight="1" x14ac:dyDescent="0.2">
      <c r="B21" s="42">
        <v>13</v>
      </c>
      <c r="C21" s="104" t="s">
        <v>23</v>
      </c>
      <c r="D21" s="126"/>
      <c r="E21" s="126"/>
      <c r="F21" s="126"/>
      <c r="G21" s="126"/>
      <c r="H21" s="127"/>
      <c r="I21" s="75" t="str">
        <f t="shared" si="0"/>
        <v>0</v>
      </c>
      <c r="J21" s="75" t="str">
        <f t="shared" si="1"/>
        <v>0</v>
      </c>
      <c r="K21" s="75" t="str">
        <f t="shared" si="2"/>
        <v>0</v>
      </c>
      <c r="L21" s="31"/>
      <c r="M21" s="3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</row>
    <row r="22" spans="2:258" s="2" customFormat="1" ht="16.899999999999999" customHeight="1" x14ac:dyDescent="0.2">
      <c r="B22" s="43">
        <v>14</v>
      </c>
      <c r="C22" s="105" t="s">
        <v>24</v>
      </c>
      <c r="D22" s="124"/>
      <c r="E22" s="124"/>
      <c r="F22" s="124"/>
      <c r="G22" s="124"/>
      <c r="H22" s="125"/>
      <c r="I22" s="75" t="str">
        <f t="shared" si="0"/>
        <v>0</v>
      </c>
      <c r="J22" s="75" t="str">
        <f t="shared" si="1"/>
        <v>0</v>
      </c>
      <c r="K22" s="75" t="str">
        <f t="shared" si="2"/>
        <v>0</v>
      </c>
      <c r="L22" s="31"/>
      <c r="M22" s="3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</row>
    <row r="23" spans="2:258" s="2" customFormat="1" ht="16.899999999999999" customHeight="1" x14ac:dyDescent="0.2">
      <c r="B23" s="42">
        <v>15</v>
      </c>
      <c r="C23" s="104" t="s">
        <v>25</v>
      </c>
      <c r="D23" s="126"/>
      <c r="E23" s="126"/>
      <c r="F23" s="126"/>
      <c r="G23" s="126"/>
      <c r="H23" s="127"/>
      <c r="I23" s="75" t="str">
        <f t="shared" si="0"/>
        <v>0</v>
      </c>
      <c r="J23" s="75" t="str">
        <f t="shared" si="1"/>
        <v>0</v>
      </c>
      <c r="K23" s="75" t="str">
        <f t="shared" si="2"/>
        <v>0</v>
      </c>
      <c r="L23" s="31"/>
      <c r="M23" s="3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2:258" s="2" customFormat="1" ht="16.899999999999999" customHeight="1" x14ac:dyDescent="0.2">
      <c r="B24" s="43">
        <v>16</v>
      </c>
      <c r="C24" s="105" t="s">
        <v>26</v>
      </c>
      <c r="D24" s="124"/>
      <c r="E24" s="124"/>
      <c r="F24" s="124"/>
      <c r="G24" s="124"/>
      <c r="H24" s="125"/>
      <c r="I24" s="75" t="str">
        <f t="shared" si="0"/>
        <v>0</v>
      </c>
      <c r="J24" s="75" t="str">
        <f t="shared" si="1"/>
        <v>0</v>
      </c>
      <c r="K24" s="75" t="str">
        <f t="shared" si="2"/>
        <v>0</v>
      </c>
      <c r="L24" s="31"/>
      <c r="M24" s="3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</row>
    <row r="25" spans="2:258" s="2" customFormat="1" ht="16.899999999999999" customHeight="1" x14ac:dyDescent="0.2">
      <c r="B25" s="42">
        <v>17</v>
      </c>
      <c r="C25" s="103" t="s">
        <v>27</v>
      </c>
      <c r="D25" s="126"/>
      <c r="E25" s="126"/>
      <c r="F25" s="126"/>
      <c r="G25" s="126"/>
      <c r="H25" s="127"/>
      <c r="I25" s="75" t="str">
        <f t="shared" si="0"/>
        <v>0</v>
      </c>
      <c r="J25" s="75" t="str">
        <f t="shared" si="1"/>
        <v>0</v>
      </c>
      <c r="K25" s="75" t="str">
        <f t="shared" si="2"/>
        <v>0</v>
      </c>
      <c r="L25" s="31"/>
      <c r="M25" s="3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</row>
    <row r="26" spans="2:258" s="2" customFormat="1" ht="16.899999999999999" customHeight="1" x14ac:dyDescent="0.2">
      <c r="B26" s="43">
        <v>18</v>
      </c>
      <c r="C26" s="105" t="s">
        <v>28</v>
      </c>
      <c r="D26" s="124"/>
      <c r="E26" s="124"/>
      <c r="F26" s="124"/>
      <c r="G26" s="124"/>
      <c r="H26" s="125"/>
      <c r="I26" s="75" t="str">
        <f t="shared" si="0"/>
        <v>0</v>
      </c>
      <c r="J26" s="75" t="str">
        <f t="shared" si="1"/>
        <v>0</v>
      </c>
      <c r="K26" s="75" t="str">
        <f t="shared" si="2"/>
        <v>0</v>
      </c>
      <c r="L26" s="31"/>
      <c r="M26" s="3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</row>
    <row r="27" spans="2:258" s="2" customFormat="1" ht="16.899999999999999" customHeight="1" x14ac:dyDescent="0.2">
      <c r="B27" s="42">
        <v>19</v>
      </c>
      <c r="C27" s="104" t="s">
        <v>29</v>
      </c>
      <c r="D27" s="126"/>
      <c r="E27" s="126"/>
      <c r="F27" s="126"/>
      <c r="G27" s="126"/>
      <c r="H27" s="127"/>
      <c r="I27" s="75" t="str">
        <f t="shared" si="0"/>
        <v>0</v>
      </c>
      <c r="J27" s="75" t="str">
        <f t="shared" si="1"/>
        <v>0</v>
      </c>
      <c r="K27" s="75" t="str">
        <f t="shared" si="2"/>
        <v>0</v>
      </c>
      <c r="L27" s="31"/>
      <c r="M27" s="3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</row>
    <row r="28" spans="2:258" s="2" customFormat="1" ht="16.899999999999999" customHeight="1" x14ac:dyDescent="0.2">
      <c r="B28" s="43">
        <v>20</v>
      </c>
      <c r="C28" s="105" t="s">
        <v>30</v>
      </c>
      <c r="D28" s="124"/>
      <c r="E28" s="124"/>
      <c r="F28" s="124"/>
      <c r="G28" s="124"/>
      <c r="H28" s="125"/>
      <c r="I28" s="75" t="str">
        <f t="shared" si="0"/>
        <v>0</v>
      </c>
      <c r="J28" s="75" t="str">
        <f t="shared" si="1"/>
        <v>0</v>
      </c>
      <c r="K28" s="75" t="str">
        <f t="shared" si="2"/>
        <v>0</v>
      </c>
      <c r="L28" s="31"/>
      <c r="M28" s="3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</row>
    <row r="29" spans="2:258" s="2" customFormat="1" ht="16.899999999999999" customHeight="1" x14ac:dyDescent="0.2">
      <c r="B29" s="42">
        <v>21</v>
      </c>
      <c r="C29" s="104" t="s">
        <v>31</v>
      </c>
      <c r="D29" s="126"/>
      <c r="E29" s="126"/>
      <c r="F29" s="126"/>
      <c r="G29" s="126"/>
      <c r="H29" s="127"/>
      <c r="I29" s="75" t="str">
        <f t="shared" si="0"/>
        <v>0</v>
      </c>
      <c r="J29" s="75" t="str">
        <f t="shared" si="1"/>
        <v>0</v>
      </c>
      <c r="K29" s="75" t="str">
        <f t="shared" si="2"/>
        <v>0</v>
      </c>
      <c r="L29" s="31"/>
      <c r="M29" s="3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</row>
    <row r="30" spans="2:258" s="2" customFormat="1" ht="16.899999999999999" customHeight="1" x14ac:dyDescent="0.2">
      <c r="B30" s="43">
        <v>22</v>
      </c>
      <c r="C30" s="105" t="s">
        <v>32</v>
      </c>
      <c r="D30" s="124"/>
      <c r="E30" s="124"/>
      <c r="F30" s="124"/>
      <c r="G30" s="124"/>
      <c r="H30" s="125"/>
      <c r="I30" s="75" t="str">
        <f t="shared" si="0"/>
        <v>0</v>
      </c>
      <c r="J30" s="75" t="str">
        <f t="shared" si="1"/>
        <v>0</v>
      </c>
      <c r="K30" s="75" t="str">
        <f t="shared" si="2"/>
        <v>0</v>
      </c>
      <c r="L30" s="31"/>
      <c r="M30" s="3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</row>
    <row r="31" spans="2:258" s="2" customFormat="1" ht="16.899999999999999" customHeight="1" x14ac:dyDescent="0.2">
      <c r="B31" s="42">
        <v>23</v>
      </c>
      <c r="C31" s="104" t="s">
        <v>33</v>
      </c>
      <c r="D31" s="126"/>
      <c r="E31" s="126"/>
      <c r="F31" s="126"/>
      <c r="G31" s="126"/>
      <c r="H31" s="127"/>
      <c r="I31" s="75" t="str">
        <f t="shared" si="0"/>
        <v>0</v>
      </c>
      <c r="J31" s="75" t="str">
        <f t="shared" si="1"/>
        <v>0</v>
      </c>
      <c r="K31" s="75" t="str">
        <f t="shared" si="2"/>
        <v>0</v>
      </c>
      <c r="L31" s="31"/>
      <c r="M31" s="3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</row>
    <row r="32" spans="2:258" s="2" customFormat="1" ht="16.899999999999999" customHeight="1" x14ac:dyDescent="0.2">
      <c r="B32" s="43">
        <v>24</v>
      </c>
      <c r="C32" s="105" t="s">
        <v>34</v>
      </c>
      <c r="D32" s="124"/>
      <c r="E32" s="124"/>
      <c r="F32" s="124"/>
      <c r="G32" s="124"/>
      <c r="H32" s="125"/>
      <c r="I32" s="75" t="str">
        <f t="shared" si="0"/>
        <v>0</v>
      </c>
      <c r="J32" s="75" t="str">
        <f t="shared" si="1"/>
        <v>0</v>
      </c>
      <c r="K32" s="75" t="str">
        <f t="shared" si="2"/>
        <v>0</v>
      </c>
      <c r="L32" s="31"/>
      <c r="M32" s="3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</row>
    <row r="33" spans="2:258" s="2" customFormat="1" ht="16.899999999999999" customHeight="1" x14ac:dyDescent="0.2">
      <c r="B33" s="42">
        <v>25</v>
      </c>
      <c r="C33" s="104" t="s">
        <v>35</v>
      </c>
      <c r="D33" s="126"/>
      <c r="E33" s="126"/>
      <c r="F33" s="126"/>
      <c r="G33" s="126"/>
      <c r="H33" s="127"/>
      <c r="I33" s="75" t="str">
        <f t="shared" si="0"/>
        <v>0</v>
      </c>
      <c r="J33" s="75" t="str">
        <f t="shared" si="1"/>
        <v>0</v>
      </c>
      <c r="K33" s="75" t="str">
        <f t="shared" si="2"/>
        <v>0</v>
      </c>
      <c r="L33" s="31"/>
      <c r="M33" s="3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</row>
    <row r="34" spans="2:258" s="2" customFormat="1" ht="16.899999999999999" customHeight="1" x14ac:dyDescent="0.2">
      <c r="B34" s="43">
        <v>26</v>
      </c>
      <c r="C34" s="105" t="s">
        <v>36</v>
      </c>
      <c r="D34" s="124"/>
      <c r="E34" s="124"/>
      <c r="F34" s="124"/>
      <c r="G34" s="124"/>
      <c r="H34" s="125"/>
      <c r="I34" s="75" t="str">
        <f t="shared" si="0"/>
        <v>0</v>
      </c>
      <c r="J34" s="75" t="str">
        <f t="shared" si="1"/>
        <v>0</v>
      </c>
      <c r="K34" s="75" t="str">
        <f t="shared" si="2"/>
        <v>0</v>
      </c>
      <c r="L34" s="31"/>
      <c r="M34" s="3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</row>
    <row r="35" spans="2:258" s="2" customFormat="1" ht="16.899999999999999" customHeight="1" x14ac:dyDescent="0.2">
      <c r="B35" s="42">
        <v>27</v>
      </c>
      <c r="C35" s="104" t="s">
        <v>37</v>
      </c>
      <c r="D35" s="126"/>
      <c r="E35" s="126"/>
      <c r="F35" s="126"/>
      <c r="G35" s="126"/>
      <c r="H35" s="127"/>
      <c r="I35" s="75" t="str">
        <f t="shared" si="0"/>
        <v>0</v>
      </c>
      <c r="J35" s="75" t="str">
        <f t="shared" si="1"/>
        <v>0</v>
      </c>
      <c r="K35" s="75" t="str">
        <f t="shared" si="2"/>
        <v>0</v>
      </c>
      <c r="L35" s="31"/>
      <c r="M35" s="3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</row>
    <row r="36" spans="2:258" s="2" customFormat="1" ht="16.899999999999999" customHeight="1" x14ac:dyDescent="0.2">
      <c r="B36" s="43">
        <v>28</v>
      </c>
      <c r="C36" s="105" t="s">
        <v>38</v>
      </c>
      <c r="D36" s="124"/>
      <c r="E36" s="124"/>
      <c r="F36" s="124"/>
      <c r="G36" s="124"/>
      <c r="H36" s="125"/>
      <c r="I36" s="75" t="str">
        <f t="shared" si="0"/>
        <v>0</v>
      </c>
      <c r="J36" s="75" t="str">
        <f t="shared" si="1"/>
        <v>0</v>
      </c>
      <c r="K36" s="75" t="str">
        <f t="shared" si="2"/>
        <v>0</v>
      </c>
      <c r="L36" s="31"/>
      <c r="M36" s="3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</row>
    <row r="37" spans="2:258" s="2" customFormat="1" ht="16.899999999999999" customHeight="1" x14ac:dyDescent="0.2">
      <c r="B37" s="42">
        <v>29</v>
      </c>
      <c r="C37" s="104" t="s">
        <v>39</v>
      </c>
      <c r="D37" s="126"/>
      <c r="E37" s="126"/>
      <c r="F37" s="126"/>
      <c r="G37" s="126"/>
      <c r="H37" s="127"/>
      <c r="I37" s="75" t="str">
        <f t="shared" si="0"/>
        <v>0</v>
      </c>
      <c r="J37" s="75" t="str">
        <f t="shared" si="1"/>
        <v>0</v>
      </c>
      <c r="K37" s="75" t="str">
        <f t="shared" si="2"/>
        <v>0</v>
      </c>
      <c r="L37" s="31"/>
      <c r="M37" s="3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</row>
    <row r="38" spans="2:258" s="2" customFormat="1" ht="16.899999999999999" customHeight="1" x14ac:dyDescent="0.2">
      <c r="B38" s="43">
        <v>30</v>
      </c>
      <c r="C38" s="105" t="s">
        <v>40</v>
      </c>
      <c r="D38" s="124"/>
      <c r="E38" s="124"/>
      <c r="F38" s="124"/>
      <c r="G38" s="124"/>
      <c r="H38" s="125"/>
      <c r="I38" s="75" t="str">
        <f t="shared" si="0"/>
        <v>0</v>
      </c>
      <c r="J38" s="75" t="str">
        <f t="shared" si="1"/>
        <v>0</v>
      </c>
      <c r="K38" s="75" t="str">
        <f t="shared" si="2"/>
        <v>0</v>
      </c>
      <c r="L38" s="31"/>
      <c r="M38" s="3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</row>
    <row r="39" spans="2:258" s="2" customFormat="1" ht="16.899999999999999" customHeight="1" x14ac:dyDescent="0.2">
      <c r="B39" s="42">
        <v>31</v>
      </c>
      <c r="C39" s="103" t="s">
        <v>41</v>
      </c>
      <c r="D39" s="126"/>
      <c r="E39" s="126"/>
      <c r="F39" s="126"/>
      <c r="G39" s="126"/>
      <c r="H39" s="127"/>
      <c r="I39" s="75" t="str">
        <f t="shared" si="0"/>
        <v>0</v>
      </c>
      <c r="J39" s="75" t="str">
        <f t="shared" si="1"/>
        <v>0</v>
      </c>
      <c r="K39" s="75" t="str">
        <f t="shared" si="2"/>
        <v>0</v>
      </c>
      <c r="L39" s="31"/>
      <c r="M39" s="3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</row>
    <row r="40" spans="2:258" s="2" customFormat="1" ht="16.899999999999999" customHeight="1" x14ac:dyDescent="0.2">
      <c r="B40" s="43">
        <v>32</v>
      </c>
      <c r="C40" s="105" t="s">
        <v>42</v>
      </c>
      <c r="D40" s="124"/>
      <c r="E40" s="124"/>
      <c r="F40" s="124"/>
      <c r="G40" s="124"/>
      <c r="H40" s="125"/>
      <c r="I40" s="75" t="str">
        <f t="shared" si="0"/>
        <v>0</v>
      </c>
      <c r="J40" s="75" t="str">
        <f t="shared" si="1"/>
        <v>0</v>
      </c>
      <c r="K40" s="75" t="str">
        <f t="shared" si="2"/>
        <v>0</v>
      </c>
      <c r="L40" s="31"/>
      <c r="M40" s="3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</row>
    <row r="41" spans="2:258" s="2" customFormat="1" ht="16.899999999999999" customHeight="1" x14ac:dyDescent="0.2">
      <c r="B41" s="42">
        <v>33</v>
      </c>
      <c r="C41" s="104" t="s">
        <v>43</v>
      </c>
      <c r="D41" s="126"/>
      <c r="E41" s="126"/>
      <c r="F41" s="126"/>
      <c r="G41" s="126"/>
      <c r="H41" s="127"/>
      <c r="I41" s="75" t="str">
        <f t="shared" si="0"/>
        <v>0</v>
      </c>
      <c r="J41" s="75" t="str">
        <f t="shared" si="1"/>
        <v>0</v>
      </c>
      <c r="K41" s="75" t="str">
        <f t="shared" si="2"/>
        <v>0</v>
      </c>
      <c r="L41" s="31"/>
      <c r="M41" s="3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</row>
    <row r="42" spans="2:258" s="2" customFormat="1" ht="12.75" x14ac:dyDescent="0.2">
      <c r="B42" s="43">
        <v>34</v>
      </c>
      <c r="C42" s="46" t="s">
        <v>44</v>
      </c>
      <c r="D42" s="124"/>
      <c r="E42" s="124"/>
      <c r="F42" s="124"/>
      <c r="G42" s="124"/>
      <c r="H42" s="125"/>
      <c r="I42" s="75" t="str">
        <f t="shared" si="0"/>
        <v>0</v>
      </c>
      <c r="J42" s="75" t="str">
        <f t="shared" si="1"/>
        <v>0</v>
      </c>
      <c r="K42" s="75" t="str">
        <f t="shared" si="2"/>
        <v>0</v>
      </c>
      <c r="L42" s="31"/>
      <c r="M42" s="3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</row>
    <row r="43" spans="2:258" s="2" customFormat="1" ht="16.899999999999999" customHeight="1" x14ac:dyDescent="0.2">
      <c r="B43" s="42">
        <v>35</v>
      </c>
      <c r="C43" s="104" t="s">
        <v>45</v>
      </c>
      <c r="D43" s="126"/>
      <c r="E43" s="126"/>
      <c r="F43" s="126"/>
      <c r="G43" s="126"/>
      <c r="H43" s="127"/>
      <c r="I43" s="75" t="str">
        <f t="shared" si="0"/>
        <v>0</v>
      </c>
      <c r="J43" s="75" t="str">
        <f t="shared" si="1"/>
        <v>0</v>
      </c>
      <c r="K43" s="75" t="str">
        <f t="shared" si="2"/>
        <v>0</v>
      </c>
      <c r="L43" s="31"/>
      <c r="M43" s="3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</row>
    <row r="44" spans="2:258" s="2" customFormat="1" ht="16.899999999999999" customHeight="1" x14ac:dyDescent="0.2">
      <c r="B44" s="43">
        <v>36</v>
      </c>
      <c r="C44" s="105" t="s">
        <v>46</v>
      </c>
      <c r="D44" s="124"/>
      <c r="E44" s="124"/>
      <c r="F44" s="124"/>
      <c r="G44" s="124"/>
      <c r="H44" s="125"/>
      <c r="I44" s="75" t="str">
        <f t="shared" si="0"/>
        <v>0</v>
      </c>
      <c r="J44" s="75" t="str">
        <f t="shared" si="1"/>
        <v>0</v>
      </c>
      <c r="K44" s="75" t="str">
        <f t="shared" si="2"/>
        <v>0</v>
      </c>
      <c r="L44" s="31"/>
      <c r="M44" s="3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</row>
    <row r="45" spans="2:258" s="2" customFormat="1" ht="16.899999999999999" customHeight="1" x14ac:dyDescent="0.2">
      <c r="B45" s="42">
        <v>37</v>
      </c>
      <c r="C45" s="104" t="s">
        <v>47</v>
      </c>
      <c r="D45" s="126"/>
      <c r="E45" s="126"/>
      <c r="F45" s="126"/>
      <c r="G45" s="126"/>
      <c r="H45" s="127"/>
      <c r="I45" s="75" t="str">
        <f t="shared" si="0"/>
        <v>0</v>
      </c>
      <c r="J45" s="75" t="str">
        <f t="shared" si="1"/>
        <v>0</v>
      </c>
      <c r="K45" s="75" t="str">
        <f t="shared" si="2"/>
        <v>0</v>
      </c>
      <c r="L45" s="31"/>
      <c r="M45" s="3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</row>
    <row r="46" spans="2:258" s="2" customFormat="1" ht="16.899999999999999" customHeight="1" thickBot="1" x14ac:dyDescent="0.25">
      <c r="B46" s="45">
        <v>38</v>
      </c>
      <c r="C46" s="46" t="s">
        <v>48</v>
      </c>
      <c r="D46" s="128"/>
      <c r="E46" s="128"/>
      <c r="F46" s="128"/>
      <c r="G46" s="128"/>
      <c r="H46" s="129"/>
      <c r="I46" s="75" t="str">
        <f t="shared" si="0"/>
        <v>0</v>
      </c>
      <c r="J46" s="75" t="str">
        <f t="shared" si="1"/>
        <v>0</v>
      </c>
      <c r="K46" s="75" t="str">
        <f t="shared" si="2"/>
        <v>0</v>
      </c>
      <c r="L46" s="31"/>
      <c r="M46" s="3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</row>
    <row r="47" spans="2:258" s="2" customFormat="1" ht="16.5" customHeight="1" thickBot="1" x14ac:dyDescent="0.25">
      <c r="B47" s="183"/>
      <c r="C47" s="184"/>
      <c r="D47" s="47">
        <f>SUM(D9:D46)</f>
        <v>0</v>
      </c>
      <c r="E47" s="48">
        <f>I9+I10+I11+I12+I13+I14+I15+I16+I17+I18+I19+I20+I21+I22+I23+I24+I25+I26+I27+I28+I29+I30+I31+I32+I33+I34+I35+I36+I37+I38+I39+I40+I41+I42+I43+I44+I45+I46</f>
        <v>0</v>
      </c>
      <c r="F47" s="48">
        <f>J9+J10+J11+J12+J13+J14+J15+J16+J17+J18+J19+J20+J21+J22+J23+J24+J25+J26+J27+J28+J29+J30+J31+J32+J33+J34+J35+J36+J37+J38+J39+J40+J41+J42+J43+J44+J45+J46</f>
        <v>0</v>
      </c>
      <c r="G47" s="48">
        <f>K9+K10+K11+K12+K13+K14+K15+K16+K17+K18+K19+K20+K21+K22+K23+K24+K25+K26+K27+K28+K29+K30+K31+K32+K33+K34+K35+K36+K37+K38+K39+K40+K41+K42+K43+K44+K45+K46</f>
        <v>0</v>
      </c>
      <c r="H47" s="74">
        <v>0</v>
      </c>
      <c r="I47" s="31"/>
      <c r="J47" s="31"/>
      <c r="K47" s="31"/>
      <c r="L47" s="31"/>
      <c r="M47" s="3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</row>
    <row r="48" spans="2:258" ht="16.5" customHeight="1" x14ac:dyDescent="0.2">
      <c r="C48" s="53"/>
      <c r="D48" s="54"/>
      <c r="E48" s="54"/>
      <c r="F48" s="54"/>
      <c r="G48" s="54"/>
      <c r="H48" s="54"/>
      <c r="I48" s="39"/>
      <c r="J48" s="39"/>
      <c r="K48" s="39"/>
      <c r="L48" s="39"/>
      <c r="M48" s="39"/>
    </row>
    <row r="49" spans="2:258" ht="16.5" customHeight="1" x14ac:dyDescent="0.2">
      <c r="C49" s="67" t="s">
        <v>49</v>
      </c>
      <c r="D49" s="68">
        <f>SUM(E47:G47)</f>
        <v>0</v>
      </c>
      <c r="E49" s="39"/>
      <c r="F49" s="39"/>
      <c r="G49" s="39"/>
      <c r="H49" s="39"/>
      <c r="I49" s="39"/>
      <c r="J49" s="39"/>
      <c r="K49" s="39"/>
      <c r="L49" s="39"/>
      <c r="M49" s="39"/>
    </row>
    <row r="50" spans="2:258" ht="16.5" customHeight="1" x14ac:dyDescent="0.2">
      <c r="C50" s="67" t="s">
        <v>65</v>
      </c>
      <c r="D50" s="68">
        <f>D49</f>
        <v>0</v>
      </c>
      <c r="E50" s="39"/>
      <c r="F50" s="39"/>
      <c r="G50" s="39"/>
      <c r="H50" s="39"/>
      <c r="I50" s="39"/>
      <c r="J50" s="39"/>
      <c r="K50" s="39"/>
      <c r="L50" s="39"/>
      <c r="M50" s="39"/>
    </row>
    <row r="51" spans="2:258" ht="16.5" customHeight="1" thickBot="1" x14ac:dyDescent="0.25">
      <c r="C51" s="56"/>
      <c r="D51" s="57"/>
      <c r="E51" s="57"/>
      <c r="F51" s="57"/>
      <c r="G51" s="57"/>
      <c r="H51" s="57"/>
      <c r="I51" s="39"/>
      <c r="J51" s="39"/>
      <c r="K51" s="39"/>
      <c r="L51" s="39"/>
      <c r="M51" s="39"/>
    </row>
    <row r="52" spans="2:258" s="2" customFormat="1" ht="16.5" customHeight="1" x14ac:dyDescent="0.2">
      <c r="B52" s="185" t="s">
        <v>50</v>
      </c>
      <c r="C52" s="186"/>
      <c r="D52" s="186"/>
      <c r="E52" s="186"/>
      <c r="F52" s="186"/>
      <c r="G52" s="186"/>
      <c r="H52" s="187"/>
      <c r="I52" s="31"/>
      <c r="J52" s="31"/>
      <c r="K52" s="31"/>
      <c r="L52" s="31"/>
      <c r="M52" s="3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</row>
    <row r="53" spans="2:258" s="10" customFormat="1" ht="27.75" customHeight="1" x14ac:dyDescent="0.2">
      <c r="B53" s="58" t="s">
        <v>0</v>
      </c>
      <c r="C53" s="162" t="s">
        <v>72</v>
      </c>
      <c r="D53" s="162"/>
      <c r="E53" s="162"/>
      <c r="F53" s="162"/>
      <c r="G53" s="107" t="s">
        <v>51</v>
      </c>
      <c r="H53" s="59" t="s">
        <v>52</v>
      </c>
      <c r="I53" s="40"/>
      <c r="J53" s="40"/>
      <c r="K53" s="40"/>
      <c r="L53" s="40"/>
      <c r="M53" s="40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</row>
    <row r="54" spans="2:258" s="2" customFormat="1" ht="16.5" customHeight="1" x14ac:dyDescent="0.2">
      <c r="B54" s="42">
        <v>1</v>
      </c>
      <c r="C54" s="157" t="s">
        <v>53</v>
      </c>
      <c r="D54" s="157"/>
      <c r="E54" s="157"/>
      <c r="F54" s="157"/>
      <c r="G54" s="130"/>
      <c r="H54" s="60" t="str">
        <f>IF(G54="yes","3","0")</f>
        <v>0</v>
      </c>
      <c r="I54" s="31"/>
      <c r="J54" s="31"/>
      <c r="K54" s="31"/>
      <c r="L54" s="31"/>
      <c r="M54" s="3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</row>
    <row r="55" spans="2:258" s="2" customFormat="1" ht="16.5" customHeight="1" x14ac:dyDescent="0.2">
      <c r="B55" s="43">
        <v>2</v>
      </c>
      <c r="C55" s="140" t="s">
        <v>54</v>
      </c>
      <c r="D55" s="140"/>
      <c r="E55" s="140"/>
      <c r="F55" s="140"/>
      <c r="G55" s="131"/>
      <c r="H55" s="60" t="str">
        <f>IF(G55="yes","5","0")</f>
        <v>0</v>
      </c>
      <c r="I55" s="31"/>
      <c r="J55" s="31"/>
      <c r="K55" s="31"/>
      <c r="L55" s="31"/>
      <c r="M55" s="3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</row>
    <row r="56" spans="2:258" s="2" customFormat="1" ht="12.75" x14ac:dyDescent="0.2">
      <c r="B56" s="42">
        <v>3</v>
      </c>
      <c r="C56" s="166" t="s">
        <v>55</v>
      </c>
      <c r="D56" s="166"/>
      <c r="E56" s="166"/>
      <c r="F56" s="166"/>
      <c r="G56" s="130"/>
      <c r="H56" s="60" t="str">
        <f>IF(G56="yes","2","0")</f>
        <v>0</v>
      </c>
      <c r="I56" s="31"/>
      <c r="J56" s="31"/>
      <c r="K56" s="31"/>
      <c r="L56" s="31"/>
      <c r="M56" s="3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</row>
    <row r="57" spans="2:258" s="2" customFormat="1" ht="16.5" customHeight="1" x14ac:dyDescent="0.2">
      <c r="B57" s="43">
        <v>4</v>
      </c>
      <c r="C57" s="140" t="s">
        <v>56</v>
      </c>
      <c r="D57" s="140"/>
      <c r="E57" s="140"/>
      <c r="F57" s="140"/>
      <c r="G57" s="131"/>
      <c r="H57" s="60" t="str">
        <f>IF(G57="yes","1","0")</f>
        <v>0</v>
      </c>
      <c r="I57" s="31"/>
      <c r="J57" s="31"/>
      <c r="K57" s="31"/>
      <c r="L57" s="31"/>
      <c r="M57" s="3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</row>
    <row r="58" spans="2:258" s="2" customFormat="1" ht="16.5" customHeight="1" x14ac:dyDescent="0.2">
      <c r="B58" s="42">
        <v>5</v>
      </c>
      <c r="C58" s="157" t="s">
        <v>57</v>
      </c>
      <c r="D58" s="157"/>
      <c r="E58" s="157"/>
      <c r="F58" s="157"/>
      <c r="G58" s="130"/>
      <c r="H58" s="60" t="str">
        <f>IF(G58="yes","4","0")</f>
        <v>0</v>
      </c>
      <c r="I58" s="31"/>
      <c r="J58" s="31"/>
      <c r="K58" s="31"/>
      <c r="L58" s="31"/>
      <c r="M58" s="3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</row>
    <row r="59" spans="2:258" s="2" customFormat="1" ht="16.5" customHeight="1" x14ac:dyDescent="0.2">
      <c r="B59" s="43">
        <v>6</v>
      </c>
      <c r="C59" s="140" t="s">
        <v>58</v>
      </c>
      <c r="D59" s="140"/>
      <c r="E59" s="140"/>
      <c r="F59" s="140"/>
      <c r="G59" s="131"/>
      <c r="H59" s="60" t="str">
        <f>IF(G59="yes","4","0")</f>
        <v>0</v>
      </c>
      <c r="I59" s="31"/>
      <c r="J59" s="31"/>
      <c r="K59" s="31"/>
      <c r="L59" s="31"/>
      <c r="M59" s="3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</row>
    <row r="60" spans="2:258" s="2" customFormat="1" ht="16.5" customHeight="1" x14ac:dyDescent="0.2">
      <c r="B60" s="42">
        <v>7</v>
      </c>
      <c r="C60" s="157" t="s">
        <v>59</v>
      </c>
      <c r="D60" s="157"/>
      <c r="E60" s="157"/>
      <c r="F60" s="157"/>
      <c r="G60" s="130"/>
      <c r="H60" s="60" t="str">
        <f>IF(G60="yes","4","0")</f>
        <v>0</v>
      </c>
      <c r="I60" s="31"/>
      <c r="J60" s="31"/>
      <c r="K60" s="31"/>
      <c r="L60" s="31"/>
      <c r="M60" s="3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</row>
    <row r="61" spans="2:258" s="117" customFormat="1" ht="12.75" x14ac:dyDescent="0.2">
      <c r="B61" s="113">
        <v>8</v>
      </c>
      <c r="C61" s="158" t="s">
        <v>60</v>
      </c>
      <c r="D61" s="158"/>
      <c r="E61" s="158"/>
      <c r="F61" s="158"/>
      <c r="G61" s="132"/>
      <c r="H61" s="114" t="str">
        <f>IF(G61="yes","3","0")</f>
        <v>0</v>
      </c>
      <c r="I61" s="112"/>
      <c r="J61" s="115"/>
      <c r="K61" s="115"/>
      <c r="L61" s="115"/>
      <c r="M61" s="115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  <c r="FL61" s="116"/>
      <c r="FM61" s="116"/>
      <c r="FN61" s="116"/>
      <c r="FO61" s="116"/>
      <c r="FP61" s="116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6"/>
      <c r="GE61" s="116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6"/>
      <c r="GT61" s="116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6"/>
      <c r="HI61" s="116"/>
      <c r="HJ61" s="116"/>
      <c r="HK61" s="116"/>
      <c r="HL61" s="116"/>
      <c r="HM61" s="116"/>
      <c r="HN61" s="116"/>
      <c r="HO61" s="116"/>
      <c r="HP61" s="116"/>
      <c r="HQ61" s="116"/>
      <c r="HR61" s="116"/>
      <c r="HS61" s="116"/>
      <c r="HT61" s="116"/>
      <c r="HU61" s="116"/>
      <c r="HV61" s="116"/>
      <c r="HW61" s="116"/>
      <c r="HX61" s="116"/>
      <c r="HY61" s="116"/>
      <c r="HZ61" s="116"/>
      <c r="IA61" s="116"/>
      <c r="IB61" s="116"/>
      <c r="IC61" s="116"/>
      <c r="ID61" s="116"/>
      <c r="IE61" s="116"/>
      <c r="IF61" s="116"/>
      <c r="IG61" s="116"/>
      <c r="IH61" s="116"/>
      <c r="II61" s="116"/>
      <c r="IJ61" s="116"/>
      <c r="IK61" s="116"/>
      <c r="IL61" s="116"/>
      <c r="IM61" s="116"/>
      <c r="IN61" s="116"/>
      <c r="IO61" s="116"/>
      <c r="IP61" s="116"/>
      <c r="IQ61" s="116"/>
      <c r="IR61" s="116"/>
      <c r="IS61" s="116"/>
      <c r="IT61" s="116"/>
      <c r="IU61" s="116"/>
      <c r="IV61" s="116"/>
      <c r="IW61" s="116"/>
      <c r="IX61" s="116"/>
    </row>
    <row r="62" spans="2:258" s="2" customFormat="1" ht="16.5" customHeight="1" x14ac:dyDescent="0.2">
      <c r="B62" s="42">
        <v>9</v>
      </c>
      <c r="C62" s="157" t="s">
        <v>96</v>
      </c>
      <c r="D62" s="157"/>
      <c r="E62" s="157"/>
      <c r="F62" s="157"/>
      <c r="G62" s="130"/>
      <c r="H62" s="60" t="str">
        <f>IF(G62="yes","3","0")</f>
        <v>0</v>
      </c>
      <c r="I62" s="31"/>
      <c r="J62" s="31"/>
      <c r="K62" s="31"/>
      <c r="L62" s="31"/>
      <c r="M62" s="3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</row>
    <row r="63" spans="2:258" s="2" customFormat="1" ht="16.5" customHeight="1" thickBot="1" x14ac:dyDescent="0.25">
      <c r="B63" s="61">
        <v>10</v>
      </c>
      <c r="C63" s="159" t="s">
        <v>61</v>
      </c>
      <c r="D63" s="159"/>
      <c r="E63" s="159"/>
      <c r="F63" s="159"/>
      <c r="G63" s="133"/>
      <c r="H63" s="44" t="str">
        <f>IF(G63="yes","5","0")</f>
        <v>0</v>
      </c>
      <c r="I63" s="31"/>
      <c r="J63" s="31"/>
      <c r="K63" s="31"/>
      <c r="L63" s="31"/>
      <c r="M63" s="3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</row>
    <row r="64" spans="2:258" ht="16.5" customHeight="1" x14ac:dyDescent="0.2">
      <c r="C64" s="53"/>
      <c r="D64" s="62"/>
      <c r="E64" s="54"/>
      <c r="F64" s="54"/>
      <c r="G64" s="54"/>
      <c r="H64" s="54"/>
      <c r="I64" s="39"/>
      <c r="J64" s="39"/>
      <c r="K64" s="39"/>
      <c r="L64" s="39"/>
      <c r="M64" s="39"/>
    </row>
    <row r="65" spans="2:258" ht="12.75" x14ac:dyDescent="0.2">
      <c r="C65" s="67" t="s">
        <v>62</v>
      </c>
      <c r="D65" s="66">
        <f>H54+H55+H56+H57+H58+H59+H60+H61+H62+H63</f>
        <v>0</v>
      </c>
      <c r="E65" s="37"/>
      <c r="F65" s="37"/>
      <c r="G65" s="37"/>
      <c r="H65" s="37"/>
      <c r="I65" s="37"/>
      <c r="J65" s="37"/>
      <c r="K65" s="37"/>
      <c r="L65" s="37"/>
      <c r="M65" s="37"/>
    </row>
    <row r="66" spans="2:258" ht="16.899999999999999" customHeight="1" x14ac:dyDescent="0.2">
      <c r="C66" s="67" t="s">
        <v>64</v>
      </c>
      <c r="D66" s="68">
        <f>D50+D65</f>
        <v>0</v>
      </c>
      <c r="E66" s="41"/>
      <c r="F66" s="41"/>
      <c r="G66" s="41"/>
      <c r="H66" s="41"/>
      <c r="I66" s="41"/>
      <c r="J66" s="41"/>
      <c r="K66" s="41"/>
      <c r="L66" s="41"/>
      <c r="M66" s="41"/>
    </row>
    <row r="67" spans="2:258" ht="16.899999999999999" customHeight="1" thickBot="1" x14ac:dyDescent="0.25">
      <c r="C67" s="63"/>
      <c r="D67" s="64"/>
      <c r="E67" s="65"/>
      <c r="F67" s="65"/>
      <c r="G67" s="65"/>
      <c r="H67" s="65"/>
      <c r="I67" s="41"/>
      <c r="J67" s="41"/>
      <c r="K67" s="41"/>
      <c r="L67" s="41"/>
      <c r="M67" s="41"/>
    </row>
    <row r="68" spans="2:258" ht="16.5" customHeight="1" thickBot="1" x14ac:dyDescent="0.25">
      <c r="B68" s="154" t="s">
        <v>63</v>
      </c>
      <c r="C68" s="155"/>
      <c r="D68" s="155"/>
      <c r="E68" s="155"/>
      <c r="F68" s="155"/>
      <c r="G68" s="155"/>
      <c r="H68" s="156"/>
      <c r="I68" s="41"/>
      <c r="J68" s="41"/>
      <c r="K68" s="41"/>
      <c r="L68" s="41"/>
      <c r="M68" s="41"/>
    </row>
    <row r="69" spans="2:258" ht="15" customHeight="1" thickBot="1" x14ac:dyDescent="0.25">
      <c r="B69" s="167" t="s">
        <v>69</v>
      </c>
      <c r="C69" s="168"/>
      <c r="D69" s="168"/>
      <c r="E69" s="169"/>
      <c r="F69" s="17"/>
      <c r="G69" s="17"/>
      <c r="H69" s="17"/>
      <c r="I69" s="41"/>
      <c r="J69" s="41"/>
      <c r="K69" s="41"/>
      <c r="L69" s="41"/>
      <c r="M69" s="41"/>
    </row>
    <row r="70" spans="2:258" ht="15" customHeight="1" thickBot="1" x14ac:dyDescent="0.25">
      <c r="B70" s="120" t="s">
        <v>0</v>
      </c>
      <c r="C70" s="26" t="s">
        <v>71</v>
      </c>
      <c r="D70" s="11" t="s">
        <v>68</v>
      </c>
      <c r="E70" s="12"/>
      <c r="F70" s="18"/>
      <c r="G70" s="18"/>
      <c r="H70" s="18"/>
      <c r="I70" s="41"/>
      <c r="J70" s="41"/>
      <c r="K70" s="41"/>
      <c r="L70" s="41"/>
      <c r="M70" s="41"/>
    </row>
    <row r="71" spans="2:258" s="2" customFormat="1" ht="16.899999999999999" customHeight="1" x14ac:dyDescent="0.2">
      <c r="B71" s="119">
        <v>1</v>
      </c>
      <c r="C71" s="27" t="s">
        <v>66</v>
      </c>
      <c r="D71" s="134"/>
      <c r="E71" s="21" t="s">
        <v>70</v>
      </c>
      <c r="F71" s="22"/>
      <c r="G71" s="23"/>
      <c r="H71" s="23"/>
      <c r="I71" s="32"/>
      <c r="J71" s="32"/>
      <c r="K71" s="32"/>
      <c r="L71" s="32"/>
      <c r="M71" s="3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</row>
    <row r="72" spans="2:258" s="2" customFormat="1" ht="16.149999999999999" customHeight="1" thickBot="1" x14ac:dyDescent="0.25">
      <c r="B72" s="118">
        <v>2</v>
      </c>
      <c r="C72" s="28" t="s">
        <v>67</v>
      </c>
      <c r="D72" s="135"/>
      <c r="E72" s="24" t="s">
        <v>70</v>
      </c>
      <c r="F72" s="22"/>
      <c r="G72" s="23"/>
      <c r="H72" s="23"/>
      <c r="I72" s="23"/>
      <c r="J72" s="23"/>
      <c r="K72" s="23"/>
      <c r="L72" s="23"/>
      <c r="M72" s="2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</row>
    <row r="73" spans="2:258" ht="16.149999999999999" customHeight="1" x14ac:dyDescent="0.2">
      <c r="C73" s="37"/>
      <c r="D73" s="84">
        <f>SUM(D71:D72)</f>
        <v>0</v>
      </c>
      <c r="E73" s="85"/>
      <c r="F73" s="73"/>
      <c r="G73" s="19"/>
      <c r="H73" s="19"/>
      <c r="I73" s="19"/>
      <c r="J73" s="19"/>
      <c r="K73" s="19"/>
      <c r="L73" s="19"/>
      <c r="M73" s="19"/>
    </row>
    <row r="74" spans="2:258" ht="16.149999999999999" customHeight="1" thickBot="1" x14ac:dyDescent="0.25">
      <c r="C74" s="70"/>
      <c r="D74" s="71"/>
      <c r="E74" s="72"/>
      <c r="F74" s="73"/>
      <c r="G74" s="19"/>
      <c r="H74" s="19"/>
      <c r="I74" s="19"/>
      <c r="J74" s="19"/>
      <c r="K74" s="19"/>
      <c r="L74" s="19"/>
      <c r="M74" s="19"/>
    </row>
    <row r="75" spans="2:258" ht="15.75" customHeight="1" thickBot="1" x14ac:dyDescent="0.25">
      <c r="C75" s="170" t="s">
        <v>75</v>
      </c>
      <c r="D75" s="171"/>
      <c r="E75" s="13" t="s">
        <v>76</v>
      </c>
      <c r="F75" s="80"/>
      <c r="G75" s="81"/>
      <c r="H75" s="81"/>
      <c r="I75" s="39"/>
      <c r="J75" s="39"/>
      <c r="K75" s="39"/>
      <c r="L75" s="39"/>
      <c r="M75" s="39"/>
    </row>
    <row r="76" spans="2:258" s="2" customFormat="1" ht="16.899999999999999" customHeight="1" thickBot="1" x14ac:dyDescent="0.25">
      <c r="B76" s="29"/>
      <c r="C76" s="172" t="s">
        <v>77</v>
      </c>
      <c r="D76" s="173"/>
      <c r="E76" s="25" t="str">
        <f>IF(D73=0,"0",IF(D73&lt;=5,"1",IF(D73&lt;=12,"2",IF(D73&lt;=20,"3","4"))))</f>
        <v>0</v>
      </c>
      <c r="F76" s="82"/>
      <c r="G76" s="31"/>
      <c r="H76" s="31"/>
      <c r="I76" s="31"/>
      <c r="J76" s="31"/>
      <c r="K76" s="31"/>
      <c r="L76" s="31"/>
      <c r="M76" s="3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</row>
    <row r="77" spans="2:258" ht="16.899999999999999" customHeight="1" x14ac:dyDescent="0.2">
      <c r="C77" s="76"/>
      <c r="D77" s="77"/>
      <c r="E77" s="39"/>
      <c r="F77" s="39"/>
      <c r="G77" s="39"/>
      <c r="H77" s="39"/>
      <c r="I77" s="39"/>
      <c r="J77" s="39"/>
      <c r="K77" s="39"/>
      <c r="L77" s="39"/>
      <c r="M77" s="39"/>
    </row>
    <row r="78" spans="2:258" ht="16.899999999999999" customHeight="1" x14ac:dyDescent="0.2">
      <c r="C78" s="67" t="s">
        <v>73</v>
      </c>
      <c r="D78" s="83" t="str">
        <f>E76</f>
        <v>0</v>
      </c>
      <c r="E78" s="39"/>
      <c r="F78" s="39"/>
      <c r="G78" s="39"/>
      <c r="H78" s="39"/>
      <c r="I78" s="39"/>
      <c r="J78" s="39"/>
      <c r="K78" s="39"/>
      <c r="L78" s="39"/>
      <c r="M78" s="39"/>
    </row>
    <row r="79" spans="2:258" ht="16.899999999999999" customHeight="1" x14ac:dyDescent="0.2">
      <c r="C79" s="67" t="s">
        <v>74</v>
      </c>
      <c r="D79" s="68">
        <f>D66+D78</f>
        <v>0</v>
      </c>
      <c r="E79" s="39"/>
      <c r="F79" s="39"/>
      <c r="G79" s="39"/>
      <c r="H79" s="39"/>
      <c r="I79" s="39"/>
      <c r="J79" s="39"/>
      <c r="K79" s="39"/>
      <c r="L79" s="39"/>
      <c r="M79" s="39"/>
    </row>
    <row r="80" spans="2:258" ht="16.899999999999999" customHeight="1" thickBot="1" x14ac:dyDescent="0.25">
      <c r="C80" s="78"/>
      <c r="D80" s="79"/>
      <c r="E80" s="57"/>
      <c r="F80" s="57"/>
      <c r="G80" s="57"/>
      <c r="H80" s="57"/>
      <c r="I80" s="39"/>
      <c r="J80" s="39"/>
      <c r="K80" s="39"/>
      <c r="L80" s="39"/>
      <c r="M80" s="39"/>
    </row>
    <row r="81" spans="2:258" ht="16.5" customHeight="1" thickBot="1" x14ac:dyDescent="0.25">
      <c r="B81" s="177" t="s">
        <v>78</v>
      </c>
      <c r="C81" s="178"/>
      <c r="D81" s="178"/>
      <c r="E81" s="178"/>
      <c r="F81" s="178"/>
      <c r="G81" s="178"/>
      <c r="H81" s="179"/>
      <c r="I81" s="41"/>
      <c r="J81" s="41"/>
      <c r="K81" s="41"/>
      <c r="L81" s="41"/>
      <c r="M81" s="41"/>
    </row>
    <row r="82" spans="2:258" ht="27" customHeight="1" thickBot="1" x14ac:dyDescent="0.25">
      <c r="B82" s="174" t="s">
        <v>79</v>
      </c>
      <c r="C82" s="175"/>
      <c r="D82" s="175"/>
      <c r="E82" s="175"/>
      <c r="F82" s="176"/>
      <c r="G82" s="86"/>
      <c r="H82" s="86"/>
      <c r="I82" s="41"/>
      <c r="J82" s="41"/>
      <c r="K82" s="41"/>
      <c r="L82" s="41"/>
      <c r="M82" s="41"/>
    </row>
    <row r="83" spans="2:258" s="2" customFormat="1" ht="16.899999999999999" customHeight="1" x14ac:dyDescent="0.2">
      <c r="B83" s="93">
        <v>3</v>
      </c>
      <c r="C83" s="94" t="s">
        <v>80</v>
      </c>
      <c r="D83" s="108" t="str">
        <f>IF(G11="x","1","0")</f>
        <v>0</v>
      </c>
      <c r="E83" s="23"/>
      <c r="F83" s="23"/>
      <c r="G83" s="23"/>
      <c r="H83" s="23"/>
      <c r="I83" s="23"/>
      <c r="J83" s="23"/>
      <c r="K83" s="23"/>
      <c r="L83" s="23"/>
      <c r="M83" s="2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</row>
    <row r="84" spans="2:258" s="2" customFormat="1" ht="16.899999999999999" customHeight="1" x14ac:dyDescent="0.2">
      <c r="B84" s="43">
        <v>18</v>
      </c>
      <c r="C84" s="91" t="s">
        <v>43</v>
      </c>
      <c r="D84" s="109" t="str">
        <f>IF(G26="x","1","0")</f>
        <v>0</v>
      </c>
      <c r="E84" s="23"/>
      <c r="F84" s="23"/>
      <c r="G84" s="23"/>
      <c r="H84" s="23"/>
      <c r="I84" s="23"/>
      <c r="J84" s="23"/>
      <c r="K84" s="23"/>
      <c r="L84" s="23"/>
      <c r="M84" s="2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</row>
    <row r="85" spans="2:258" s="2" customFormat="1" ht="16.899999999999999" customHeight="1" x14ac:dyDescent="0.2">
      <c r="B85" s="43">
        <v>24</v>
      </c>
      <c r="C85" s="91" t="s">
        <v>28</v>
      </c>
      <c r="D85" s="109" t="str">
        <f>IF(G32="x","1","0")</f>
        <v>0</v>
      </c>
      <c r="E85" s="23"/>
      <c r="F85" s="23"/>
      <c r="G85" s="23"/>
      <c r="H85" s="23"/>
      <c r="I85" s="23"/>
      <c r="J85" s="23"/>
      <c r="K85" s="23"/>
      <c r="L85" s="23"/>
      <c r="M85" s="2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</row>
    <row r="86" spans="2:258" s="2" customFormat="1" ht="16.899999999999999" customHeight="1" x14ac:dyDescent="0.2">
      <c r="B86" s="43">
        <v>33</v>
      </c>
      <c r="C86" s="91" t="s">
        <v>34</v>
      </c>
      <c r="D86" s="109" t="str">
        <f>IF(G41="x","1","0")</f>
        <v>0</v>
      </c>
      <c r="E86" s="23"/>
      <c r="F86" s="23"/>
      <c r="G86" s="23"/>
      <c r="H86" s="23"/>
      <c r="I86" s="23"/>
      <c r="J86" s="23"/>
      <c r="K86" s="23"/>
      <c r="L86" s="23"/>
      <c r="M86" s="2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</row>
    <row r="87" spans="2:258" s="2" customFormat="1" ht="16.899999999999999" customHeight="1" thickBot="1" x14ac:dyDescent="0.25">
      <c r="B87" s="61">
        <v>37</v>
      </c>
      <c r="C87" s="92" t="s">
        <v>47</v>
      </c>
      <c r="D87" s="110" t="str">
        <f>IF(G45="x","1","0")</f>
        <v>0</v>
      </c>
      <c r="E87" s="87"/>
      <c r="F87" s="23"/>
      <c r="G87" s="23"/>
      <c r="H87" s="23"/>
      <c r="I87" s="23"/>
      <c r="J87" s="23"/>
      <c r="K87" s="23"/>
      <c r="L87" s="23"/>
      <c r="M87" s="2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</row>
    <row r="88" spans="2:258" ht="16.899999999999999" customHeight="1" thickBot="1" x14ac:dyDescent="0.25">
      <c r="C88" s="90"/>
      <c r="D88" s="111">
        <f>D83+D84+D85+D86+D87</f>
        <v>0</v>
      </c>
      <c r="E88" s="20"/>
      <c r="F88" s="88"/>
      <c r="G88" s="19"/>
      <c r="H88" s="19"/>
      <c r="I88" s="19"/>
      <c r="J88" s="19"/>
      <c r="K88" s="19"/>
      <c r="L88" s="19"/>
      <c r="M88" s="19"/>
    </row>
    <row r="89" spans="2:258" ht="16.899999999999999" customHeight="1" x14ac:dyDescent="0.2">
      <c r="D89" s="89"/>
      <c r="E89" s="19"/>
      <c r="F89" s="88"/>
      <c r="G89" s="19"/>
      <c r="H89" s="19"/>
      <c r="I89" s="19"/>
      <c r="J89" s="19"/>
      <c r="K89" s="19"/>
      <c r="L89" s="19"/>
      <c r="M89" s="19"/>
    </row>
    <row r="90" spans="2:258" ht="16.899999999999999" customHeight="1" x14ac:dyDescent="0.2">
      <c r="C90" s="67" t="s">
        <v>81</v>
      </c>
      <c r="D90" s="68">
        <f>D79+D88</f>
        <v>0</v>
      </c>
      <c r="E90" s="55"/>
      <c r="F90" s="88"/>
      <c r="G90" s="19"/>
      <c r="H90" s="19"/>
      <c r="I90" s="19"/>
      <c r="J90" s="19"/>
      <c r="K90" s="19"/>
      <c r="L90" s="19"/>
      <c r="M90" s="19"/>
    </row>
    <row r="91" spans="2:258" ht="16.5" customHeight="1" x14ac:dyDescent="0.2">
      <c r="C91" s="67" t="s">
        <v>65</v>
      </c>
      <c r="D91" s="68">
        <f>D90</f>
        <v>0</v>
      </c>
      <c r="E91" s="55"/>
      <c r="F91" s="39"/>
      <c r="G91" s="39"/>
      <c r="H91" s="39"/>
      <c r="I91" s="39"/>
      <c r="J91" s="39"/>
      <c r="K91" s="39"/>
      <c r="L91" s="39"/>
      <c r="M91" s="39"/>
    </row>
    <row r="92" spans="2:258" ht="16.5" customHeight="1" thickBot="1" x14ac:dyDescent="0.2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2:258" ht="17.25" customHeight="1" thickBot="1" x14ac:dyDescent="0.25">
      <c r="B93" s="154" t="s">
        <v>82</v>
      </c>
      <c r="C93" s="155"/>
      <c r="D93" s="155"/>
      <c r="E93" s="155"/>
      <c r="F93" s="155"/>
      <c r="G93" s="155"/>
      <c r="H93" s="156"/>
      <c r="I93" s="39"/>
      <c r="J93" s="39"/>
      <c r="K93" s="39"/>
      <c r="L93" s="39"/>
      <c r="M93" s="39"/>
    </row>
    <row r="94" spans="2:258" ht="15" customHeight="1" thickBot="1" x14ac:dyDescent="0.25">
      <c r="B94" s="95"/>
      <c r="C94" s="96"/>
      <c r="D94" s="69"/>
      <c r="E94" s="54"/>
      <c r="F94" s="54"/>
      <c r="G94" s="54"/>
      <c r="H94" s="54"/>
      <c r="I94" s="39"/>
      <c r="J94" s="39"/>
      <c r="K94" s="39"/>
      <c r="L94" s="39"/>
      <c r="M94" s="39"/>
    </row>
    <row r="95" spans="2:258" ht="18" customHeight="1" thickBot="1" x14ac:dyDescent="0.25">
      <c r="B95" s="152" t="s">
        <v>83</v>
      </c>
      <c r="C95" s="153"/>
      <c r="D95" s="147">
        <f>D91</f>
        <v>0</v>
      </c>
      <c r="E95" s="147"/>
      <c r="F95" s="148"/>
      <c r="G95" s="39"/>
      <c r="H95" s="39"/>
      <c r="I95" s="39"/>
      <c r="J95" s="39"/>
      <c r="K95" s="39"/>
      <c r="L95" s="39"/>
      <c r="M95" s="39"/>
    </row>
    <row r="96" spans="2:258" ht="18" customHeight="1" thickBot="1" x14ac:dyDescent="0.25">
      <c r="B96" s="149" t="s">
        <v>97</v>
      </c>
      <c r="C96" s="150"/>
      <c r="D96" s="145" t="str">
        <f>IF(D95&lt;=24,D99,IF(D95&lt;=44,D100,IF(D95&lt;=62,D101,D102)))</f>
        <v xml:space="preserve">Tick-Borne Illness is Not Likely </v>
      </c>
      <c r="E96" s="145"/>
      <c r="F96" s="146"/>
      <c r="G96" s="39"/>
      <c r="H96" s="39"/>
      <c r="I96" s="39"/>
      <c r="J96" s="39"/>
      <c r="K96" s="39"/>
      <c r="L96" s="39"/>
      <c r="M96" s="39"/>
    </row>
    <row r="97" spans="3:13" ht="15" customHeight="1" x14ac:dyDescent="0.2">
      <c r="C97" s="97"/>
      <c r="D97" s="81"/>
      <c r="E97" s="39"/>
      <c r="F97" s="39"/>
      <c r="G97" s="39"/>
      <c r="H97" s="39"/>
      <c r="I97" s="39"/>
      <c r="J97" s="39"/>
      <c r="K97" s="39"/>
      <c r="L97" s="39"/>
      <c r="M97" s="39"/>
    </row>
    <row r="98" spans="3:13" ht="16.899999999999999" customHeight="1" x14ac:dyDescent="0.2">
      <c r="C98" s="151" t="s">
        <v>84</v>
      </c>
      <c r="D98" s="151"/>
      <c r="E98" s="151"/>
      <c r="F98" s="39"/>
      <c r="G98" s="39"/>
      <c r="H98" s="39"/>
      <c r="I98" s="39"/>
      <c r="J98" s="39"/>
      <c r="K98" s="39"/>
      <c r="L98" s="39"/>
      <c r="M98" s="39"/>
    </row>
    <row r="99" spans="3:13" ht="16.899999999999999" customHeight="1" x14ac:dyDescent="0.2">
      <c r="C99" s="100" t="s">
        <v>86</v>
      </c>
      <c r="D99" s="106" t="s">
        <v>85</v>
      </c>
      <c r="E99" s="106"/>
      <c r="F99" s="99"/>
      <c r="G99" s="39"/>
      <c r="H99" s="39"/>
      <c r="I99" s="39"/>
      <c r="J99" s="39"/>
      <c r="K99" s="39"/>
      <c r="L99" s="39"/>
      <c r="M99" s="39"/>
    </row>
    <row r="100" spans="3:13" ht="16.899999999999999" customHeight="1" x14ac:dyDescent="0.2">
      <c r="C100" s="100" t="s">
        <v>88</v>
      </c>
      <c r="D100" s="106" t="s">
        <v>87</v>
      </c>
      <c r="E100" s="106"/>
      <c r="F100" s="99"/>
      <c r="G100" s="39"/>
      <c r="H100" s="39"/>
      <c r="I100" s="39"/>
      <c r="J100" s="39"/>
      <c r="K100" s="39"/>
      <c r="L100" s="39"/>
      <c r="M100" s="39"/>
    </row>
    <row r="101" spans="3:13" ht="15.75" customHeight="1" x14ac:dyDescent="0.2">
      <c r="C101" s="100" t="s">
        <v>90</v>
      </c>
      <c r="D101" s="106" t="s">
        <v>89</v>
      </c>
      <c r="E101" s="106"/>
      <c r="F101" s="99"/>
      <c r="G101" s="39"/>
      <c r="H101" s="39"/>
      <c r="I101" s="39"/>
      <c r="J101" s="39"/>
      <c r="K101" s="39"/>
      <c r="L101" s="39"/>
      <c r="M101" s="39"/>
    </row>
    <row r="102" spans="3:13" ht="15.75" customHeight="1" x14ac:dyDescent="0.2">
      <c r="C102" s="101" t="s">
        <v>92</v>
      </c>
      <c r="D102" s="106" t="s">
        <v>91</v>
      </c>
      <c r="E102" s="106"/>
      <c r="F102" s="99"/>
      <c r="G102" s="40"/>
      <c r="H102" s="39"/>
      <c r="I102" s="39"/>
      <c r="J102" s="39"/>
      <c r="K102" s="39"/>
      <c r="L102" s="39"/>
      <c r="M102" s="39"/>
    </row>
    <row r="103" spans="3:13" ht="16.5" customHeight="1" thickBot="1" x14ac:dyDescent="0.25">
      <c r="C103" s="40"/>
      <c r="D103" s="98"/>
      <c r="E103" s="98"/>
      <c r="F103" s="40"/>
      <c r="G103" s="40"/>
      <c r="H103" s="39"/>
      <c r="I103" s="39"/>
      <c r="J103" s="39"/>
      <c r="K103" s="39"/>
      <c r="L103" s="39"/>
      <c r="M103" s="39"/>
    </row>
    <row r="104" spans="3:13" ht="16.899999999999999" customHeight="1" thickBot="1" x14ac:dyDescent="0.25">
      <c r="C104" s="102" t="s">
        <v>93</v>
      </c>
      <c r="D104" s="98"/>
      <c r="E104" s="141" t="s">
        <v>94</v>
      </c>
      <c r="F104" s="142"/>
      <c r="G104" s="39"/>
      <c r="H104" s="39"/>
      <c r="I104" s="39"/>
      <c r="J104" s="39"/>
      <c r="K104" s="39"/>
      <c r="L104" s="39"/>
      <c r="M104" s="39"/>
    </row>
    <row r="105" spans="3:13" ht="23.25" customHeight="1" thickBot="1" x14ac:dyDescent="0.25">
      <c r="C105" s="136"/>
      <c r="E105" s="143"/>
      <c r="F105" s="144"/>
      <c r="I105" s="37"/>
      <c r="J105" s="37"/>
      <c r="K105" s="37"/>
      <c r="L105" s="37"/>
      <c r="M105" s="37"/>
    </row>
  </sheetData>
  <sheetProtection algorithmName="SHA-512" hashValue="qNbYl9/59YcdRwWaW9djwVtUHW+bX5ALJwxcXhFRd38UCyHhnFC5B38VdoZt3OM81YIEPje/a3RpbfR0/omIRQ==" saltValue="zjjfRucBKDR9roy7qyTn4A==" spinCount="100000" sheet="1" objects="1" scenarios="1"/>
  <mergeCells count="32">
    <mergeCell ref="B2:H2"/>
    <mergeCell ref="B3:H3"/>
    <mergeCell ref="B93:H93"/>
    <mergeCell ref="C53:F53"/>
    <mergeCell ref="B6:H6"/>
    <mergeCell ref="C54:F54"/>
    <mergeCell ref="C55:F55"/>
    <mergeCell ref="C56:F56"/>
    <mergeCell ref="B69:E69"/>
    <mergeCell ref="C75:D75"/>
    <mergeCell ref="C76:D76"/>
    <mergeCell ref="B82:F82"/>
    <mergeCell ref="B81:H81"/>
    <mergeCell ref="B5:H5"/>
    <mergeCell ref="B47:C47"/>
    <mergeCell ref="B52:H52"/>
    <mergeCell ref="B7:H7"/>
    <mergeCell ref="C57:F57"/>
    <mergeCell ref="E104:F104"/>
    <mergeCell ref="E105:F105"/>
    <mergeCell ref="D96:F96"/>
    <mergeCell ref="D95:F95"/>
    <mergeCell ref="B96:C96"/>
    <mergeCell ref="C98:E98"/>
    <mergeCell ref="B95:C95"/>
    <mergeCell ref="B68:H68"/>
    <mergeCell ref="C58:F58"/>
    <mergeCell ref="C59:F59"/>
    <mergeCell ref="C60:F60"/>
    <mergeCell ref="C61:F61"/>
    <mergeCell ref="C62:F62"/>
    <mergeCell ref="C63:F63"/>
  </mergeCells>
  <pageMargins left="0.75" right="0.75" top="1" bottom="1" header="0.5" footer="0.5"/>
  <pageSetup orientation="portrait"/>
  <headerFooter>
    <oddFooter>&amp;L&amp;"Helvetica,Regular"&amp;12&amp;K000000	&amp;P</oddFooter>
  </headerFooter>
  <ignoredErrors>
    <ignoredError sqref="D47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Szczukowski</dc:creator>
  <cp:lastModifiedBy>Polina Korgopolova</cp:lastModifiedBy>
  <dcterms:created xsi:type="dcterms:W3CDTF">2016-12-27T14:46:36Z</dcterms:created>
  <dcterms:modified xsi:type="dcterms:W3CDTF">2018-10-02T08:22:21Z</dcterms:modified>
</cp:coreProperties>
</file>